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90" activeTab="2"/>
  </bookViews>
  <sheets>
    <sheet name="國語" sheetId="1" r:id="rId1"/>
    <sheet name="數學" sheetId="2" r:id="rId2"/>
    <sheet name="社會" sheetId="3" r:id="rId3"/>
  </sheets>
  <definedNames>
    <definedName name="_xlnm.Print_Area" localSheetId="2">'社會'!$A$1:$I$28</definedName>
    <definedName name="_xlnm.Print_Area" localSheetId="0">'國語'!$A$1:$I$28</definedName>
    <definedName name="_xlnm.Print_Area" localSheetId="1">'數學'!$A$1:$I$28</definedName>
  </definedNames>
  <calcPr fullCalcOnLoad="1"/>
</workbook>
</file>

<file path=xl/sharedStrings.xml><?xml version="1.0" encoding="utf-8"?>
<sst xmlns="http://schemas.openxmlformats.org/spreadsheetml/2006/main" count="177" uniqueCount="69">
  <si>
    <t>分數組距</t>
  </si>
  <si>
    <t>90 ~ 99</t>
  </si>
  <si>
    <t>80 ~ 89</t>
  </si>
  <si>
    <t>60 ~ 69</t>
  </si>
  <si>
    <t>70 ~ 79</t>
  </si>
  <si>
    <t>50 ~ 59</t>
  </si>
  <si>
    <t>40 ~ 49</t>
  </si>
  <si>
    <t>30 ~ 39</t>
  </si>
  <si>
    <t>20 ~ 29</t>
  </si>
  <si>
    <t>10 ~ 19</t>
  </si>
  <si>
    <t>0 ~ 9</t>
  </si>
  <si>
    <t>合計</t>
  </si>
  <si>
    <t>總分</t>
  </si>
  <si>
    <t>總平均</t>
  </si>
  <si>
    <t>應</t>
  </si>
  <si>
    <t>試</t>
  </si>
  <si>
    <t>學</t>
  </si>
  <si>
    <t>生</t>
  </si>
  <si>
    <t>分</t>
  </si>
  <si>
    <t>數</t>
  </si>
  <si>
    <t>組</t>
  </si>
  <si>
    <t>距</t>
  </si>
  <si>
    <t>評</t>
  </si>
  <si>
    <t>量</t>
  </si>
  <si>
    <t>析</t>
  </si>
  <si>
    <t>座號</t>
  </si>
  <si>
    <t>成績</t>
  </si>
  <si>
    <t>人   數</t>
  </si>
  <si>
    <t>座號</t>
  </si>
  <si>
    <t>成績</t>
  </si>
  <si>
    <t>分數組距</t>
  </si>
  <si>
    <t>人   數</t>
  </si>
  <si>
    <t>90 ~ 99</t>
  </si>
  <si>
    <t>80 ~ 89</t>
  </si>
  <si>
    <t>應</t>
  </si>
  <si>
    <t>70 ~ 79</t>
  </si>
  <si>
    <t>試</t>
  </si>
  <si>
    <t>60 ~ 69</t>
  </si>
  <si>
    <t>學</t>
  </si>
  <si>
    <t>50 ~ 59</t>
  </si>
  <si>
    <t>生</t>
  </si>
  <si>
    <t>40 ~ 49</t>
  </si>
  <si>
    <t>分</t>
  </si>
  <si>
    <t>30 ~ 39</t>
  </si>
  <si>
    <t>數</t>
  </si>
  <si>
    <t>20 ~ 29</t>
  </si>
  <si>
    <t>組</t>
  </si>
  <si>
    <t>10 ~ 19</t>
  </si>
  <si>
    <t>距</t>
  </si>
  <si>
    <t>0 ~ 9</t>
  </si>
  <si>
    <t>合計</t>
  </si>
  <si>
    <t>總分</t>
  </si>
  <si>
    <t>總平均</t>
  </si>
  <si>
    <t>評</t>
  </si>
  <si>
    <t>量</t>
  </si>
  <si>
    <t>析</t>
  </si>
  <si>
    <t>考試時間</t>
  </si>
  <si>
    <t>分鐘</t>
  </si>
  <si>
    <t>班級人數</t>
  </si>
  <si>
    <t>人</t>
  </si>
  <si>
    <t>實考人數</t>
  </si>
  <si>
    <t>任課教師</t>
  </si>
  <si>
    <t xml:space="preserve"> </t>
  </si>
  <si>
    <t xml:space="preserve"> </t>
  </si>
  <si>
    <t xml:space="preserve">
</t>
  </si>
  <si>
    <t>班級</t>
  </si>
  <si>
    <t>科 目</t>
  </si>
  <si>
    <t>科目</t>
  </si>
  <si>
    <t>花蓮縣花蓮市中正國民小學106學年度第1學期第1次定期評量統計分析表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</si>
</sst>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</numFmts>
  <fonts count="4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8"/>
      <color indexed="8"/>
      <name val="新細明體"/>
      <family val="1"/>
    </font>
    <font>
      <sz val="10.25"/>
      <color indexed="8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'國語'!$B$5:$B$15</c:f>
              <c:strCache/>
            </c:strRef>
          </c:cat>
          <c:val>
            <c:numRef>
              <c:f>'國語'!$C$5:$C$15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'國語'!$B$5:$B$15</c:f>
              <c:strCache/>
            </c:strRef>
          </c:cat>
          <c:val>
            <c:numRef>
              <c:f>'國語'!$D$5:$D$15</c:f>
              <c:numCache/>
            </c:numRef>
          </c:val>
          <c:smooth val="0"/>
        </c:ser>
        <c:marker val="1"/>
        <c:axId val="16433105"/>
        <c:axId val="13680218"/>
      </c:lineChart>
      <c:catAx>
        <c:axId val="1643310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680218"/>
        <c:crosses val="autoZero"/>
        <c:auto val="1"/>
        <c:lblOffset val="100"/>
        <c:tickLblSkip val="1"/>
        <c:noMultiLvlLbl val="0"/>
      </c:catAx>
      <c:valAx>
        <c:axId val="13680218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433105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'數學'!$B$5:$B$15</c:f>
              <c:strCache/>
            </c:strRef>
          </c:cat>
          <c:val>
            <c:numRef>
              <c:f>'數學'!$C$5:$C$15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'數學'!$B$5:$B$15</c:f>
              <c:strCache/>
            </c:strRef>
          </c:cat>
          <c:val>
            <c:numRef>
              <c:f>'數學'!$D$5:$D$15</c:f>
              <c:numCache/>
            </c:numRef>
          </c:val>
          <c:smooth val="0"/>
        </c:ser>
        <c:marker val="1"/>
        <c:axId val="56013099"/>
        <c:axId val="34355844"/>
      </c:lineChart>
      <c:catAx>
        <c:axId val="5601309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355844"/>
        <c:crosses val="autoZero"/>
        <c:auto val="1"/>
        <c:lblOffset val="100"/>
        <c:tickLblSkip val="1"/>
        <c:noMultiLvlLbl val="0"/>
      </c:catAx>
      <c:valAx>
        <c:axId val="34355844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013099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'社會'!$B$5:$B$15</c:f>
              <c:strCache/>
            </c:strRef>
          </c:cat>
          <c:val>
            <c:numRef>
              <c:f>'社會'!$C$5:$C$15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'社會'!$B$5:$B$15</c:f>
              <c:strCache/>
            </c:strRef>
          </c:cat>
          <c:val>
            <c:numRef>
              <c:f>'社會'!$D$5:$D$15</c:f>
              <c:numCache/>
            </c:numRef>
          </c:val>
          <c:smooth val="0"/>
        </c:ser>
        <c:marker val="1"/>
        <c:axId val="40767141"/>
        <c:axId val="31359950"/>
      </c:lineChart>
      <c:catAx>
        <c:axId val="4076714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359950"/>
        <c:crosses val="autoZero"/>
        <c:auto val="1"/>
        <c:lblOffset val="100"/>
        <c:tickLblSkip val="1"/>
        <c:noMultiLvlLbl val="0"/>
      </c:catAx>
      <c:valAx>
        <c:axId val="31359950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767141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2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C9" sqref="C9:D9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27" t="s">
        <v>68</v>
      </c>
      <c r="B1" s="28"/>
      <c r="C1" s="28"/>
      <c r="D1" s="28"/>
      <c r="E1" s="28"/>
      <c r="F1" s="28"/>
      <c r="G1" s="28"/>
      <c r="H1" s="28"/>
      <c r="I1" s="28"/>
    </row>
    <row r="2" spans="1:9" ht="33.75" customHeight="1">
      <c r="A2" s="2" t="s">
        <v>65</v>
      </c>
      <c r="B2" s="31"/>
      <c r="C2" s="31"/>
      <c r="D2" s="3" t="s">
        <v>66</v>
      </c>
      <c r="E2" s="25"/>
      <c r="F2" s="26"/>
      <c r="G2" s="4" t="s">
        <v>56</v>
      </c>
      <c r="H2" s="5"/>
      <c r="I2" s="6" t="s">
        <v>57</v>
      </c>
    </row>
    <row r="3" spans="1:13" ht="33.75" customHeight="1" thickBot="1">
      <c r="A3" s="7" t="s">
        <v>58</v>
      </c>
      <c r="B3" s="8"/>
      <c r="C3" s="9" t="s">
        <v>59</v>
      </c>
      <c r="D3" s="10" t="s">
        <v>60</v>
      </c>
      <c r="E3" s="8"/>
      <c r="F3" s="9" t="s">
        <v>59</v>
      </c>
      <c r="G3" s="11" t="s">
        <v>61</v>
      </c>
      <c r="H3" s="32"/>
      <c r="I3" s="33"/>
      <c r="L3" s="12" t="s">
        <v>28</v>
      </c>
      <c r="M3" s="12" t="s">
        <v>29</v>
      </c>
    </row>
    <row r="4" spans="1:13" ht="24.75" customHeight="1" thickTop="1">
      <c r="A4" s="13"/>
      <c r="B4" s="14" t="s">
        <v>30</v>
      </c>
      <c r="C4" s="29" t="s">
        <v>31</v>
      </c>
      <c r="D4" s="29"/>
      <c r="E4" s="43"/>
      <c r="F4" s="44"/>
      <c r="G4" s="44"/>
      <c r="H4" s="44"/>
      <c r="I4" s="45"/>
      <c r="L4" s="12">
        <v>1</v>
      </c>
      <c r="M4" s="15" t="s">
        <v>62</v>
      </c>
    </row>
    <row r="5" spans="1:13" ht="24.75" customHeight="1">
      <c r="A5" s="16"/>
      <c r="B5" s="17">
        <v>100</v>
      </c>
      <c r="C5" s="30">
        <f>COUNTIF(M4:M39,100)</f>
        <v>0</v>
      </c>
      <c r="D5" s="30"/>
      <c r="E5" s="46"/>
      <c r="F5" s="47"/>
      <c r="G5" s="47"/>
      <c r="H5" s="47"/>
      <c r="I5" s="48"/>
      <c r="L5" s="12">
        <v>2</v>
      </c>
      <c r="M5" s="15" t="s">
        <v>62</v>
      </c>
    </row>
    <row r="6" spans="1:13" ht="24.75" customHeight="1">
      <c r="A6" s="16"/>
      <c r="B6" s="17" t="s">
        <v>32</v>
      </c>
      <c r="C6" s="30">
        <f>COUNTIF(M4:M39,"&gt;89")-SUM(C5)</f>
        <v>0</v>
      </c>
      <c r="D6" s="30"/>
      <c r="E6" s="46"/>
      <c r="F6" s="47"/>
      <c r="G6" s="47"/>
      <c r="H6" s="47"/>
      <c r="I6" s="48"/>
      <c r="L6" s="12">
        <v>3</v>
      </c>
      <c r="M6" s="15" t="s">
        <v>62</v>
      </c>
    </row>
    <row r="7" spans="1:13" ht="24.75" customHeight="1">
      <c r="A7" s="16"/>
      <c r="B7" s="17" t="s">
        <v>33</v>
      </c>
      <c r="C7" s="30">
        <f>COUNTIF(M4:M39,"&gt;79")-SUM(C5:D6)</f>
        <v>0</v>
      </c>
      <c r="D7" s="30"/>
      <c r="E7" s="46"/>
      <c r="F7" s="47"/>
      <c r="G7" s="47"/>
      <c r="H7" s="47"/>
      <c r="I7" s="48"/>
      <c r="L7" s="12">
        <v>4</v>
      </c>
      <c r="M7" s="15" t="s">
        <v>62</v>
      </c>
    </row>
    <row r="8" spans="1:13" ht="24.75" customHeight="1">
      <c r="A8" s="18" t="s">
        <v>34</v>
      </c>
      <c r="B8" s="17" t="s">
        <v>35</v>
      </c>
      <c r="C8" s="30">
        <f>COUNTIF(M4:M39,"&gt;69")-SUM(C5:D7)</f>
        <v>0</v>
      </c>
      <c r="D8" s="30"/>
      <c r="E8" s="46"/>
      <c r="F8" s="47"/>
      <c r="G8" s="47"/>
      <c r="H8" s="47"/>
      <c r="I8" s="48"/>
      <c r="L8" s="12">
        <v>5</v>
      </c>
      <c r="M8" s="15" t="s">
        <v>62</v>
      </c>
    </row>
    <row r="9" spans="1:13" ht="24.75" customHeight="1">
      <c r="A9" s="18" t="s">
        <v>36</v>
      </c>
      <c r="B9" s="17" t="s">
        <v>37</v>
      </c>
      <c r="C9" s="30">
        <f>COUNTIF(M4:M39,"&gt;59")-SUM(C5:D8)</f>
        <v>0</v>
      </c>
      <c r="D9" s="30"/>
      <c r="E9" s="46"/>
      <c r="F9" s="47"/>
      <c r="G9" s="47"/>
      <c r="H9" s="47"/>
      <c r="I9" s="48"/>
      <c r="L9" s="12">
        <v>6</v>
      </c>
      <c r="M9" s="15" t="s">
        <v>62</v>
      </c>
    </row>
    <row r="10" spans="1:13" ht="24.75" customHeight="1">
      <c r="A10" s="18" t="s">
        <v>38</v>
      </c>
      <c r="B10" s="17" t="s">
        <v>39</v>
      </c>
      <c r="C10" s="30">
        <f>COUNTIF(M4:M39,"&gt;49")-SUM(C5:D9)</f>
        <v>0</v>
      </c>
      <c r="D10" s="30"/>
      <c r="E10" s="46"/>
      <c r="F10" s="47"/>
      <c r="G10" s="47"/>
      <c r="H10" s="47"/>
      <c r="I10" s="48"/>
      <c r="L10" s="12">
        <v>7</v>
      </c>
      <c r="M10" s="15" t="s">
        <v>62</v>
      </c>
    </row>
    <row r="11" spans="1:13" ht="24.75" customHeight="1">
      <c r="A11" s="18" t="s">
        <v>40</v>
      </c>
      <c r="B11" s="17" t="s">
        <v>41</v>
      </c>
      <c r="C11" s="30">
        <f>COUNTIF(M4:M39,"&gt;39")-SUM(C5:D10)</f>
        <v>0</v>
      </c>
      <c r="D11" s="30"/>
      <c r="E11" s="46"/>
      <c r="F11" s="47"/>
      <c r="G11" s="47"/>
      <c r="H11" s="47"/>
      <c r="I11" s="48"/>
      <c r="L11" s="12">
        <v>8</v>
      </c>
      <c r="M11" s="15" t="s">
        <v>62</v>
      </c>
    </row>
    <row r="12" spans="1:13" ht="24.75" customHeight="1">
      <c r="A12" s="18" t="s">
        <v>42</v>
      </c>
      <c r="B12" s="17" t="s">
        <v>43</v>
      </c>
      <c r="C12" s="30">
        <f>COUNTIF(M4:M39,"&gt;29")-SUM(C5:D11)</f>
        <v>0</v>
      </c>
      <c r="D12" s="30"/>
      <c r="E12" s="46"/>
      <c r="F12" s="47"/>
      <c r="G12" s="47"/>
      <c r="H12" s="47"/>
      <c r="I12" s="48"/>
      <c r="L12" s="12">
        <v>9</v>
      </c>
      <c r="M12" s="15" t="s">
        <v>62</v>
      </c>
    </row>
    <row r="13" spans="1:13" ht="24.75" customHeight="1">
      <c r="A13" s="18" t="s">
        <v>44</v>
      </c>
      <c r="B13" s="17" t="s">
        <v>45</v>
      </c>
      <c r="C13" s="30">
        <f>COUNTIF(M4:M39,"&gt;19")-SUM(C5:D12)</f>
        <v>0</v>
      </c>
      <c r="D13" s="30"/>
      <c r="E13" s="46"/>
      <c r="F13" s="47"/>
      <c r="G13" s="47"/>
      <c r="H13" s="47"/>
      <c r="I13" s="48"/>
      <c r="L13" s="12">
        <v>10</v>
      </c>
      <c r="M13" s="15" t="s">
        <v>62</v>
      </c>
    </row>
    <row r="14" spans="1:13" ht="24.75" customHeight="1">
      <c r="A14" s="18" t="s">
        <v>46</v>
      </c>
      <c r="B14" s="17" t="s">
        <v>47</v>
      </c>
      <c r="C14" s="30">
        <f>COUNTIF(M4:M39,"&gt;9")-SUM(C5:D13)</f>
        <v>0</v>
      </c>
      <c r="D14" s="30"/>
      <c r="E14" s="46"/>
      <c r="F14" s="47"/>
      <c r="G14" s="47"/>
      <c r="H14" s="47"/>
      <c r="I14" s="48"/>
      <c r="L14" s="12">
        <v>11</v>
      </c>
      <c r="M14" s="15" t="s">
        <v>62</v>
      </c>
    </row>
    <row r="15" spans="1:13" ht="24.75" customHeight="1">
      <c r="A15" s="19" t="s">
        <v>48</v>
      </c>
      <c r="B15" s="17" t="s">
        <v>49</v>
      </c>
      <c r="C15" s="30">
        <f>COUNT(M4:M39)-SUM(C5:D14)</f>
        <v>0</v>
      </c>
      <c r="D15" s="30"/>
      <c r="E15" s="46"/>
      <c r="F15" s="47"/>
      <c r="G15" s="47"/>
      <c r="H15" s="47"/>
      <c r="I15" s="48"/>
      <c r="L15" s="12">
        <v>12</v>
      </c>
      <c r="M15" s="15" t="s">
        <v>62</v>
      </c>
    </row>
    <row r="16" spans="1:13" ht="24.75" customHeight="1">
      <c r="A16" s="16"/>
      <c r="B16" s="17" t="s">
        <v>50</v>
      </c>
      <c r="C16" s="30">
        <f>SUM(C5:D15)</f>
        <v>0</v>
      </c>
      <c r="D16" s="30"/>
      <c r="E16" s="46"/>
      <c r="F16" s="47"/>
      <c r="G16" s="47"/>
      <c r="H16" s="47"/>
      <c r="I16" s="48"/>
      <c r="L16" s="12">
        <v>13</v>
      </c>
      <c r="M16" s="15" t="s">
        <v>62</v>
      </c>
    </row>
    <row r="17" spans="1:13" ht="24.75" customHeight="1">
      <c r="A17" s="19"/>
      <c r="B17" s="17" t="s">
        <v>51</v>
      </c>
      <c r="C17" s="30">
        <f>SUM(M4:M39)</f>
        <v>0</v>
      </c>
      <c r="D17" s="30"/>
      <c r="E17" s="46"/>
      <c r="F17" s="47"/>
      <c r="G17" s="47"/>
      <c r="H17" s="47"/>
      <c r="I17" s="48"/>
      <c r="L17" s="12">
        <v>14</v>
      </c>
      <c r="M17" s="15" t="s">
        <v>62</v>
      </c>
    </row>
    <row r="18" spans="1:13" ht="24.75" customHeight="1" thickBot="1">
      <c r="A18" s="20"/>
      <c r="B18" s="21" t="s">
        <v>52</v>
      </c>
      <c r="C18" s="52" t="e">
        <f>C17/C16</f>
        <v>#DIV/0!</v>
      </c>
      <c r="D18" s="52"/>
      <c r="E18" s="49"/>
      <c r="F18" s="50"/>
      <c r="G18" s="50"/>
      <c r="H18" s="50"/>
      <c r="I18" s="51"/>
      <c r="L18" s="12">
        <v>15</v>
      </c>
      <c r="M18" s="15" t="s">
        <v>62</v>
      </c>
    </row>
    <row r="19" spans="1:13" ht="24.75" customHeight="1" thickTop="1">
      <c r="A19" s="22"/>
      <c r="B19" s="34" t="s">
        <v>64</v>
      </c>
      <c r="C19" s="35"/>
      <c r="D19" s="35"/>
      <c r="E19" s="35"/>
      <c r="F19" s="35"/>
      <c r="G19" s="35"/>
      <c r="H19" s="35"/>
      <c r="I19" s="36"/>
      <c r="L19" s="12">
        <v>16</v>
      </c>
      <c r="M19" s="15" t="s">
        <v>62</v>
      </c>
    </row>
    <row r="20" spans="1:13" ht="24.75" customHeight="1">
      <c r="A20" s="23" t="s">
        <v>53</v>
      </c>
      <c r="B20" s="37"/>
      <c r="C20" s="38"/>
      <c r="D20" s="38"/>
      <c r="E20" s="38"/>
      <c r="F20" s="38"/>
      <c r="G20" s="38"/>
      <c r="H20" s="38"/>
      <c r="I20" s="39"/>
      <c r="L20" s="12">
        <v>17</v>
      </c>
      <c r="M20" s="15" t="s">
        <v>62</v>
      </c>
    </row>
    <row r="21" spans="1:13" ht="24.75" customHeight="1">
      <c r="A21" s="23"/>
      <c r="B21" s="37"/>
      <c r="C21" s="38"/>
      <c r="D21" s="38"/>
      <c r="E21" s="38"/>
      <c r="F21" s="38"/>
      <c r="G21" s="38"/>
      <c r="H21" s="38"/>
      <c r="I21" s="39"/>
      <c r="L21" s="12">
        <v>18</v>
      </c>
      <c r="M21" s="15" t="s">
        <v>62</v>
      </c>
    </row>
    <row r="22" spans="1:13" ht="24.75" customHeight="1">
      <c r="A22" s="23" t="s">
        <v>54</v>
      </c>
      <c r="B22" s="37"/>
      <c r="C22" s="38"/>
      <c r="D22" s="38"/>
      <c r="E22" s="38"/>
      <c r="F22" s="38"/>
      <c r="G22" s="38"/>
      <c r="H22" s="38"/>
      <c r="I22" s="39"/>
      <c r="L22" s="12">
        <v>19</v>
      </c>
      <c r="M22" s="15" t="s">
        <v>62</v>
      </c>
    </row>
    <row r="23" spans="1:13" ht="24.75" customHeight="1">
      <c r="A23" s="23"/>
      <c r="B23" s="37"/>
      <c r="C23" s="38"/>
      <c r="D23" s="38"/>
      <c r="E23" s="38"/>
      <c r="F23" s="38"/>
      <c r="G23" s="38"/>
      <c r="H23" s="38"/>
      <c r="I23" s="39"/>
      <c r="L23" s="12">
        <v>20</v>
      </c>
      <c r="M23" s="15" t="s">
        <v>62</v>
      </c>
    </row>
    <row r="24" spans="1:13" ht="24.75" customHeight="1">
      <c r="A24" s="23" t="s">
        <v>42</v>
      </c>
      <c r="B24" s="37"/>
      <c r="C24" s="38"/>
      <c r="D24" s="38"/>
      <c r="E24" s="38"/>
      <c r="F24" s="38"/>
      <c r="G24" s="38"/>
      <c r="H24" s="38"/>
      <c r="I24" s="39"/>
      <c r="L24" s="12">
        <v>21</v>
      </c>
      <c r="M24" s="15" t="s">
        <v>62</v>
      </c>
    </row>
    <row r="25" spans="1:13" ht="24.75" customHeight="1">
      <c r="A25" s="23"/>
      <c r="B25" s="37"/>
      <c r="C25" s="38"/>
      <c r="D25" s="38"/>
      <c r="E25" s="38"/>
      <c r="F25" s="38"/>
      <c r="G25" s="38"/>
      <c r="H25" s="38"/>
      <c r="I25" s="39"/>
      <c r="L25" s="12">
        <v>22</v>
      </c>
      <c r="M25" s="15" t="s">
        <v>62</v>
      </c>
    </row>
    <row r="26" spans="1:13" ht="24.75" customHeight="1">
      <c r="A26" s="23" t="s">
        <v>55</v>
      </c>
      <c r="B26" s="37"/>
      <c r="C26" s="38"/>
      <c r="D26" s="38"/>
      <c r="E26" s="38"/>
      <c r="F26" s="38"/>
      <c r="G26" s="38"/>
      <c r="H26" s="38"/>
      <c r="I26" s="39"/>
      <c r="L26" s="12">
        <v>23</v>
      </c>
      <c r="M26" s="15" t="s">
        <v>62</v>
      </c>
    </row>
    <row r="27" spans="1:13" ht="24.75" customHeight="1">
      <c r="A27" s="23"/>
      <c r="B27" s="37"/>
      <c r="C27" s="38"/>
      <c r="D27" s="38"/>
      <c r="E27" s="38"/>
      <c r="F27" s="38"/>
      <c r="G27" s="38"/>
      <c r="H27" s="38"/>
      <c r="I27" s="39"/>
      <c r="L27" s="12">
        <v>24</v>
      </c>
      <c r="M27" s="15" t="s">
        <v>62</v>
      </c>
    </row>
    <row r="28" spans="1:13" ht="24.75" customHeight="1" thickBot="1">
      <c r="A28" s="24"/>
      <c r="B28" s="40"/>
      <c r="C28" s="41"/>
      <c r="D28" s="41"/>
      <c r="E28" s="41"/>
      <c r="F28" s="41"/>
      <c r="G28" s="41"/>
      <c r="H28" s="41"/>
      <c r="I28" s="42"/>
      <c r="L28" s="12">
        <v>25</v>
      </c>
      <c r="M28" s="15" t="s">
        <v>62</v>
      </c>
    </row>
    <row r="29" spans="12:13" ht="24.75" customHeight="1">
      <c r="L29" s="12">
        <v>26</v>
      </c>
      <c r="M29" s="15" t="s">
        <v>62</v>
      </c>
    </row>
    <row r="30" spans="12:13" ht="24.75" customHeight="1">
      <c r="L30" s="12">
        <v>27</v>
      </c>
      <c r="M30" s="15" t="s">
        <v>62</v>
      </c>
    </row>
    <row r="31" spans="12:13" ht="24.75" customHeight="1">
      <c r="L31" s="12">
        <v>28</v>
      </c>
      <c r="M31" s="15" t="s">
        <v>62</v>
      </c>
    </row>
    <row r="32" spans="12:13" ht="24.75" customHeight="1">
      <c r="L32" s="12">
        <v>29</v>
      </c>
      <c r="M32" s="15" t="s">
        <v>62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8:D8"/>
    <mergeCell ref="B19:I28"/>
    <mergeCell ref="E4:I18"/>
    <mergeCell ref="C17:D17"/>
    <mergeCell ref="C18:D18"/>
    <mergeCell ref="C7:D7"/>
    <mergeCell ref="C15:D15"/>
    <mergeCell ref="C10:D10"/>
    <mergeCell ref="C11:D11"/>
    <mergeCell ref="C9:D9"/>
    <mergeCell ref="C13:D13"/>
    <mergeCell ref="C16:D16"/>
    <mergeCell ref="C12:D12"/>
    <mergeCell ref="C14:D14"/>
    <mergeCell ref="E2:F2"/>
    <mergeCell ref="A1:I1"/>
    <mergeCell ref="C4:D4"/>
    <mergeCell ref="C5:D5"/>
    <mergeCell ref="C6:D6"/>
    <mergeCell ref="B2:C2"/>
    <mergeCell ref="H3:I3"/>
  </mergeCells>
  <dataValidations count="5">
    <dataValidation type="list" allowBlank="1" showInputMessage="1" showErrorMessage="1" prompt="考試時間" sqref="H2">
      <formula1>"40,60"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科目" sqref="E2:F2">
      <formula1>"國語,數學,社會,英語,自然,健康"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H3" sqref="H3:I3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27" t="s">
        <v>68</v>
      </c>
      <c r="B1" s="28"/>
      <c r="C1" s="28"/>
      <c r="D1" s="28"/>
      <c r="E1" s="28"/>
      <c r="F1" s="28"/>
      <c r="G1" s="28"/>
      <c r="H1" s="28"/>
      <c r="I1" s="28"/>
    </row>
    <row r="2" spans="1:9" ht="33.75" customHeight="1">
      <c r="A2" s="2" t="s">
        <v>65</v>
      </c>
      <c r="B2" s="31"/>
      <c r="C2" s="31"/>
      <c r="D2" s="3" t="s">
        <v>67</v>
      </c>
      <c r="E2" s="25"/>
      <c r="F2" s="26"/>
      <c r="G2" s="4" t="s">
        <v>56</v>
      </c>
      <c r="H2" s="5"/>
      <c r="I2" s="6" t="s">
        <v>57</v>
      </c>
    </row>
    <row r="3" spans="1:13" ht="33.75" customHeight="1" thickBot="1">
      <c r="A3" s="7" t="s">
        <v>58</v>
      </c>
      <c r="B3" s="8"/>
      <c r="C3" s="9" t="s">
        <v>59</v>
      </c>
      <c r="D3" s="10" t="s">
        <v>60</v>
      </c>
      <c r="E3" s="8"/>
      <c r="F3" s="9" t="s">
        <v>59</v>
      </c>
      <c r="G3" s="11" t="s">
        <v>61</v>
      </c>
      <c r="H3" s="32"/>
      <c r="I3" s="33"/>
      <c r="L3" s="12" t="s">
        <v>25</v>
      </c>
      <c r="M3" s="12" t="s">
        <v>26</v>
      </c>
    </row>
    <row r="4" spans="1:13" ht="24.75" customHeight="1" thickTop="1">
      <c r="A4" s="13"/>
      <c r="B4" s="14" t="s">
        <v>0</v>
      </c>
      <c r="C4" s="29" t="s">
        <v>27</v>
      </c>
      <c r="D4" s="29"/>
      <c r="E4" s="43"/>
      <c r="F4" s="44"/>
      <c r="G4" s="44"/>
      <c r="H4" s="44"/>
      <c r="I4" s="45"/>
      <c r="L4" s="12">
        <v>1</v>
      </c>
      <c r="M4" s="15" t="s">
        <v>63</v>
      </c>
    </row>
    <row r="5" spans="1:13" ht="24.75" customHeight="1">
      <c r="A5" s="16"/>
      <c r="B5" s="17">
        <v>100</v>
      </c>
      <c r="C5" s="30">
        <f>COUNTIF(M4:M39,100)</f>
        <v>0</v>
      </c>
      <c r="D5" s="30"/>
      <c r="E5" s="46"/>
      <c r="F5" s="47"/>
      <c r="G5" s="47"/>
      <c r="H5" s="47"/>
      <c r="I5" s="48"/>
      <c r="L5" s="12">
        <v>2</v>
      </c>
      <c r="M5" s="15" t="s">
        <v>62</v>
      </c>
    </row>
    <row r="6" spans="1:13" ht="24.75" customHeight="1">
      <c r="A6" s="16"/>
      <c r="B6" s="17" t="s">
        <v>1</v>
      </c>
      <c r="C6" s="30">
        <f>COUNTIF(M4:M39,"&gt;89")-SUM(C5)</f>
        <v>0</v>
      </c>
      <c r="D6" s="30"/>
      <c r="E6" s="46"/>
      <c r="F6" s="47"/>
      <c r="G6" s="47"/>
      <c r="H6" s="47"/>
      <c r="I6" s="48"/>
      <c r="L6" s="12">
        <v>3</v>
      </c>
      <c r="M6" s="15" t="s">
        <v>62</v>
      </c>
    </row>
    <row r="7" spans="1:13" ht="24.75" customHeight="1">
      <c r="A7" s="16"/>
      <c r="B7" s="17" t="s">
        <v>2</v>
      </c>
      <c r="C7" s="30">
        <f>COUNTIF(M4:M39,"&gt;79")-SUM(C5:D6)</f>
        <v>0</v>
      </c>
      <c r="D7" s="30"/>
      <c r="E7" s="46"/>
      <c r="F7" s="47"/>
      <c r="G7" s="47"/>
      <c r="H7" s="47"/>
      <c r="I7" s="48"/>
      <c r="L7" s="12">
        <v>4</v>
      </c>
      <c r="M7" s="15" t="s">
        <v>62</v>
      </c>
    </row>
    <row r="8" spans="1:13" ht="24.75" customHeight="1">
      <c r="A8" s="18" t="s">
        <v>14</v>
      </c>
      <c r="B8" s="17" t="s">
        <v>4</v>
      </c>
      <c r="C8" s="30">
        <f>COUNTIF(M4:M39,"&gt;69")-SUM(C5:D7)</f>
        <v>0</v>
      </c>
      <c r="D8" s="30"/>
      <c r="E8" s="46"/>
      <c r="F8" s="47"/>
      <c r="G8" s="47"/>
      <c r="H8" s="47"/>
      <c r="I8" s="48"/>
      <c r="L8" s="12">
        <v>5</v>
      </c>
      <c r="M8" s="15" t="s">
        <v>62</v>
      </c>
    </row>
    <row r="9" spans="1:13" ht="24.75" customHeight="1">
      <c r="A9" s="18" t="s">
        <v>15</v>
      </c>
      <c r="B9" s="17" t="s">
        <v>3</v>
      </c>
      <c r="C9" s="30">
        <f>COUNTIF(M4:M39,"&gt;59")-SUM(C5:D8)</f>
        <v>0</v>
      </c>
      <c r="D9" s="30"/>
      <c r="E9" s="46"/>
      <c r="F9" s="47"/>
      <c r="G9" s="47"/>
      <c r="H9" s="47"/>
      <c r="I9" s="48"/>
      <c r="L9" s="12">
        <v>6</v>
      </c>
      <c r="M9" s="15" t="s">
        <v>62</v>
      </c>
    </row>
    <row r="10" spans="1:13" ht="24.75" customHeight="1">
      <c r="A10" s="18" t="s">
        <v>16</v>
      </c>
      <c r="B10" s="17" t="s">
        <v>5</v>
      </c>
      <c r="C10" s="30">
        <f>COUNTIF(M4:M39,"&gt;49")-SUM(C5:D9)</f>
        <v>0</v>
      </c>
      <c r="D10" s="30"/>
      <c r="E10" s="46"/>
      <c r="F10" s="47"/>
      <c r="G10" s="47"/>
      <c r="H10" s="47"/>
      <c r="I10" s="48"/>
      <c r="L10" s="12">
        <v>7</v>
      </c>
      <c r="M10" s="15" t="s">
        <v>62</v>
      </c>
    </row>
    <row r="11" spans="1:13" ht="24.75" customHeight="1">
      <c r="A11" s="18" t="s">
        <v>17</v>
      </c>
      <c r="B11" s="17" t="s">
        <v>6</v>
      </c>
      <c r="C11" s="30">
        <f>COUNTIF(M4:M39,"&gt;39")-SUM(C5:D10)</f>
        <v>0</v>
      </c>
      <c r="D11" s="30"/>
      <c r="E11" s="46"/>
      <c r="F11" s="47"/>
      <c r="G11" s="47"/>
      <c r="H11" s="47"/>
      <c r="I11" s="48"/>
      <c r="L11" s="12">
        <v>8</v>
      </c>
      <c r="M11" s="15" t="s">
        <v>62</v>
      </c>
    </row>
    <row r="12" spans="1:13" ht="24.75" customHeight="1">
      <c r="A12" s="18" t="s">
        <v>18</v>
      </c>
      <c r="B12" s="17" t="s">
        <v>7</v>
      </c>
      <c r="C12" s="30">
        <f>COUNTIF(M4:M39,"&gt;29")-SUM(C5:D11)</f>
        <v>0</v>
      </c>
      <c r="D12" s="30"/>
      <c r="E12" s="46"/>
      <c r="F12" s="47"/>
      <c r="G12" s="47"/>
      <c r="H12" s="47"/>
      <c r="I12" s="48"/>
      <c r="L12" s="12">
        <v>9</v>
      </c>
      <c r="M12" s="15" t="s">
        <v>62</v>
      </c>
    </row>
    <row r="13" spans="1:13" ht="24.75" customHeight="1">
      <c r="A13" s="18" t="s">
        <v>19</v>
      </c>
      <c r="B13" s="17" t="s">
        <v>8</v>
      </c>
      <c r="C13" s="30">
        <f>COUNTIF(M4:M39,"&gt;19")-SUM(C5:D12)</f>
        <v>0</v>
      </c>
      <c r="D13" s="30"/>
      <c r="E13" s="46"/>
      <c r="F13" s="47"/>
      <c r="G13" s="47"/>
      <c r="H13" s="47"/>
      <c r="I13" s="48"/>
      <c r="L13" s="12">
        <v>10</v>
      </c>
      <c r="M13" s="15" t="s">
        <v>62</v>
      </c>
    </row>
    <row r="14" spans="1:13" ht="24.75" customHeight="1">
      <c r="A14" s="18" t="s">
        <v>20</v>
      </c>
      <c r="B14" s="17" t="s">
        <v>9</v>
      </c>
      <c r="C14" s="30">
        <f>COUNTIF(M4:M39,"&gt;9")-SUM(C5:D13)</f>
        <v>0</v>
      </c>
      <c r="D14" s="30"/>
      <c r="E14" s="46"/>
      <c r="F14" s="47"/>
      <c r="G14" s="47"/>
      <c r="H14" s="47"/>
      <c r="I14" s="48"/>
      <c r="L14" s="12">
        <v>11</v>
      </c>
      <c r="M14" s="15" t="s">
        <v>62</v>
      </c>
    </row>
    <row r="15" spans="1:13" ht="24.75" customHeight="1">
      <c r="A15" s="19" t="s">
        <v>21</v>
      </c>
      <c r="B15" s="17" t="s">
        <v>10</v>
      </c>
      <c r="C15" s="30">
        <f>COUNT(M4:M39)-SUM(C5:D14)</f>
        <v>0</v>
      </c>
      <c r="D15" s="30"/>
      <c r="E15" s="46"/>
      <c r="F15" s="47"/>
      <c r="G15" s="47"/>
      <c r="H15" s="47"/>
      <c r="I15" s="48"/>
      <c r="L15" s="12">
        <v>12</v>
      </c>
      <c r="M15" s="15" t="s">
        <v>62</v>
      </c>
    </row>
    <row r="16" spans="1:13" ht="24.75" customHeight="1">
      <c r="A16" s="16"/>
      <c r="B16" s="17" t="s">
        <v>11</v>
      </c>
      <c r="C16" s="30">
        <f>SUM(C5:D15)</f>
        <v>0</v>
      </c>
      <c r="D16" s="30"/>
      <c r="E16" s="46"/>
      <c r="F16" s="47"/>
      <c r="G16" s="47"/>
      <c r="H16" s="47"/>
      <c r="I16" s="48"/>
      <c r="L16" s="12">
        <v>13</v>
      </c>
      <c r="M16" s="15" t="s">
        <v>62</v>
      </c>
    </row>
    <row r="17" spans="1:13" ht="24.75" customHeight="1">
      <c r="A17" s="19"/>
      <c r="B17" s="17" t="s">
        <v>12</v>
      </c>
      <c r="C17" s="30">
        <f>SUM(M4:M39)</f>
        <v>0</v>
      </c>
      <c r="D17" s="30"/>
      <c r="E17" s="46"/>
      <c r="F17" s="47"/>
      <c r="G17" s="47"/>
      <c r="H17" s="47"/>
      <c r="I17" s="48"/>
      <c r="L17" s="12">
        <v>14</v>
      </c>
      <c r="M17" s="15" t="s">
        <v>62</v>
      </c>
    </row>
    <row r="18" spans="1:13" ht="24.75" customHeight="1" thickBot="1">
      <c r="A18" s="20"/>
      <c r="B18" s="21" t="s">
        <v>13</v>
      </c>
      <c r="C18" s="52" t="e">
        <f>C17/C16</f>
        <v>#DIV/0!</v>
      </c>
      <c r="D18" s="52"/>
      <c r="E18" s="49"/>
      <c r="F18" s="50"/>
      <c r="G18" s="50"/>
      <c r="H18" s="50"/>
      <c r="I18" s="51"/>
      <c r="L18" s="12">
        <v>15</v>
      </c>
      <c r="M18" s="15" t="s">
        <v>62</v>
      </c>
    </row>
    <row r="19" spans="1:13" ht="24.75" customHeight="1" thickTop="1">
      <c r="A19" s="22"/>
      <c r="B19" s="34" t="s">
        <v>64</v>
      </c>
      <c r="C19" s="35"/>
      <c r="D19" s="35"/>
      <c r="E19" s="35"/>
      <c r="F19" s="35"/>
      <c r="G19" s="35"/>
      <c r="H19" s="35"/>
      <c r="I19" s="36"/>
      <c r="L19" s="12">
        <v>16</v>
      </c>
      <c r="M19" s="15" t="s">
        <v>62</v>
      </c>
    </row>
    <row r="20" spans="1:13" ht="24.75" customHeight="1">
      <c r="A20" s="23" t="s">
        <v>22</v>
      </c>
      <c r="B20" s="37"/>
      <c r="C20" s="38"/>
      <c r="D20" s="38"/>
      <c r="E20" s="38"/>
      <c r="F20" s="38"/>
      <c r="G20" s="38"/>
      <c r="H20" s="38"/>
      <c r="I20" s="39"/>
      <c r="L20" s="12">
        <v>17</v>
      </c>
      <c r="M20" s="15" t="s">
        <v>62</v>
      </c>
    </row>
    <row r="21" spans="1:13" ht="24.75" customHeight="1">
      <c r="A21" s="23"/>
      <c r="B21" s="37"/>
      <c r="C21" s="38"/>
      <c r="D21" s="38"/>
      <c r="E21" s="38"/>
      <c r="F21" s="38"/>
      <c r="G21" s="38"/>
      <c r="H21" s="38"/>
      <c r="I21" s="39"/>
      <c r="L21" s="12">
        <v>18</v>
      </c>
      <c r="M21" s="15" t="s">
        <v>62</v>
      </c>
    </row>
    <row r="22" spans="1:13" ht="24.75" customHeight="1">
      <c r="A22" s="23" t="s">
        <v>23</v>
      </c>
      <c r="B22" s="37"/>
      <c r="C22" s="38"/>
      <c r="D22" s="38"/>
      <c r="E22" s="38"/>
      <c r="F22" s="38"/>
      <c r="G22" s="38"/>
      <c r="H22" s="38"/>
      <c r="I22" s="39"/>
      <c r="L22" s="12">
        <v>19</v>
      </c>
      <c r="M22" s="15" t="s">
        <v>62</v>
      </c>
    </row>
    <row r="23" spans="1:13" ht="24.75" customHeight="1">
      <c r="A23" s="23"/>
      <c r="B23" s="37"/>
      <c r="C23" s="38"/>
      <c r="D23" s="38"/>
      <c r="E23" s="38"/>
      <c r="F23" s="38"/>
      <c r="G23" s="38"/>
      <c r="H23" s="38"/>
      <c r="I23" s="39"/>
      <c r="L23" s="12">
        <v>20</v>
      </c>
      <c r="M23" s="15" t="s">
        <v>62</v>
      </c>
    </row>
    <row r="24" spans="1:13" ht="24.75" customHeight="1">
      <c r="A24" s="23" t="s">
        <v>18</v>
      </c>
      <c r="B24" s="37"/>
      <c r="C24" s="38"/>
      <c r="D24" s="38"/>
      <c r="E24" s="38"/>
      <c r="F24" s="38"/>
      <c r="G24" s="38"/>
      <c r="H24" s="38"/>
      <c r="I24" s="39"/>
      <c r="L24" s="12">
        <v>21</v>
      </c>
      <c r="M24" s="15" t="s">
        <v>62</v>
      </c>
    </row>
    <row r="25" spans="1:13" ht="24.75" customHeight="1">
      <c r="A25" s="23"/>
      <c r="B25" s="37"/>
      <c r="C25" s="38"/>
      <c r="D25" s="38"/>
      <c r="E25" s="38"/>
      <c r="F25" s="38"/>
      <c r="G25" s="38"/>
      <c r="H25" s="38"/>
      <c r="I25" s="39"/>
      <c r="L25" s="12">
        <v>22</v>
      </c>
      <c r="M25" s="15" t="s">
        <v>62</v>
      </c>
    </row>
    <row r="26" spans="1:13" ht="24.75" customHeight="1">
      <c r="A26" s="23" t="s">
        <v>24</v>
      </c>
      <c r="B26" s="37"/>
      <c r="C26" s="38"/>
      <c r="D26" s="38"/>
      <c r="E26" s="38"/>
      <c r="F26" s="38"/>
      <c r="G26" s="38"/>
      <c r="H26" s="38"/>
      <c r="I26" s="39"/>
      <c r="L26" s="12">
        <v>23</v>
      </c>
      <c r="M26" s="15" t="s">
        <v>62</v>
      </c>
    </row>
    <row r="27" spans="1:13" ht="24.75" customHeight="1">
      <c r="A27" s="23"/>
      <c r="B27" s="37"/>
      <c r="C27" s="38"/>
      <c r="D27" s="38"/>
      <c r="E27" s="38"/>
      <c r="F27" s="38"/>
      <c r="G27" s="38"/>
      <c r="H27" s="38"/>
      <c r="I27" s="39"/>
      <c r="L27" s="12">
        <v>24</v>
      </c>
      <c r="M27" s="15" t="s">
        <v>62</v>
      </c>
    </row>
    <row r="28" spans="1:13" ht="24.75" customHeight="1" thickBot="1">
      <c r="A28" s="24"/>
      <c r="B28" s="40"/>
      <c r="C28" s="41"/>
      <c r="D28" s="41"/>
      <c r="E28" s="41"/>
      <c r="F28" s="41"/>
      <c r="G28" s="41"/>
      <c r="H28" s="41"/>
      <c r="I28" s="42"/>
      <c r="L28" s="12">
        <v>25</v>
      </c>
      <c r="M28" s="15" t="s">
        <v>62</v>
      </c>
    </row>
    <row r="29" spans="12:13" ht="24.75" customHeight="1">
      <c r="L29" s="12">
        <v>26</v>
      </c>
      <c r="M29" s="15" t="s">
        <v>62</v>
      </c>
    </row>
    <row r="30" spans="12:13" ht="24.75" customHeight="1">
      <c r="L30" s="12">
        <v>27</v>
      </c>
      <c r="M30" s="15" t="s">
        <v>62</v>
      </c>
    </row>
    <row r="31" spans="12:13" ht="24.75" customHeight="1">
      <c r="L31" s="12">
        <v>28</v>
      </c>
      <c r="M31" s="15" t="s">
        <v>62</v>
      </c>
    </row>
    <row r="32" spans="12:13" ht="24.75" customHeight="1">
      <c r="L32" s="12">
        <v>29</v>
      </c>
      <c r="M32" s="15" t="s">
        <v>63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8:D8"/>
    <mergeCell ref="B19:I28"/>
    <mergeCell ref="E4:I18"/>
    <mergeCell ref="C17:D17"/>
    <mergeCell ref="C18:D18"/>
    <mergeCell ref="C7:D7"/>
    <mergeCell ref="C15:D15"/>
    <mergeCell ref="C10:D10"/>
    <mergeCell ref="C11:D11"/>
    <mergeCell ref="C9:D9"/>
    <mergeCell ref="C13:D13"/>
    <mergeCell ref="C16:D16"/>
    <mergeCell ref="C12:D12"/>
    <mergeCell ref="C14:D14"/>
    <mergeCell ref="E2:F2"/>
    <mergeCell ref="A1:I1"/>
    <mergeCell ref="C4:D4"/>
    <mergeCell ref="C5:D5"/>
    <mergeCell ref="C6:D6"/>
    <mergeCell ref="B2:C2"/>
    <mergeCell ref="H3:I3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B19" sqref="B19:I28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27" t="s">
        <v>68</v>
      </c>
      <c r="B1" s="28"/>
      <c r="C1" s="28"/>
      <c r="D1" s="28"/>
      <c r="E1" s="28"/>
      <c r="F1" s="28"/>
      <c r="G1" s="28"/>
      <c r="H1" s="28"/>
      <c r="I1" s="28"/>
    </row>
    <row r="2" spans="1:9" ht="33.75" customHeight="1">
      <c r="A2" s="2" t="s">
        <v>65</v>
      </c>
      <c r="B2" s="31"/>
      <c r="C2" s="31"/>
      <c r="D2" s="3" t="s">
        <v>67</v>
      </c>
      <c r="E2" s="25"/>
      <c r="F2" s="26"/>
      <c r="G2" s="4" t="s">
        <v>56</v>
      </c>
      <c r="H2" s="5"/>
      <c r="I2" s="6" t="s">
        <v>57</v>
      </c>
    </row>
    <row r="3" spans="1:13" ht="33.75" customHeight="1" thickBot="1">
      <c r="A3" s="7" t="s">
        <v>58</v>
      </c>
      <c r="B3" s="8"/>
      <c r="C3" s="9" t="s">
        <v>59</v>
      </c>
      <c r="D3" s="10" t="s">
        <v>60</v>
      </c>
      <c r="E3" s="8"/>
      <c r="F3" s="9" t="s">
        <v>59</v>
      </c>
      <c r="G3" s="11" t="s">
        <v>61</v>
      </c>
      <c r="H3" s="32"/>
      <c r="I3" s="33"/>
      <c r="L3" s="12" t="s">
        <v>28</v>
      </c>
      <c r="M3" s="12" t="s">
        <v>29</v>
      </c>
    </row>
    <row r="4" spans="1:13" ht="24.75" customHeight="1" thickTop="1">
      <c r="A4" s="13"/>
      <c r="B4" s="14" t="s">
        <v>30</v>
      </c>
      <c r="C4" s="29" t="s">
        <v>31</v>
      </c>
      <c r="D4" s="29"/>
      <c r="E4" s="43"/>
      <c r="F4" s="44"/>
      <c r="G4" s="44"/>
      <c r="H4" s="44"/>
      <c r="I4" s="45"/>
      <c r="L4" s="12">
        <v>1</v>
      </c>
      <c r="M4" s="15"/>
    </row>
    <row r="5" spans="1:13" ht="24.75" customHeight="1">
      <c r="A5" s="16"/>
      <c r="B5" s="17">
        <v>100</v>
      </c>
      <c r="C5" s="30">
        <f>COUNTIF(M4:M39,100)</f>
        <v>0</v>
      </c>
      <c r="D5" s="30"/>
      <c r="E5" s="46"/>
      <c r="F5" s="47"/>
      <c r="G5" s="47"/>
      <c r="H5" s="47"/>
      <c r="I5" s="48"/>
      <c r="L5" s="12">
        <v>2</v>
      </c>
      <c r="M5" s="15"/>
    </row>
    <row r="6" spans="1:13" ht="24.75" customHeight="1">
      <c r="A6" s="16"/>
      <c r="B6" s="17" t="s">
        <v>32</v>
      </c>
      <c r="C6" s="30">
        <f>COUNTIF(M4:M39,"&gt;89")-SUM(C5)</f>
        <v>0</v>
      </c>
      <c r="D6" s="30"/>
      <c r="E6" s="46"/>
      <c r="F6" s="47"/>
      <c r="G6" s="47"/>
      <c r="H6" s="47"/>
      <c r="I6" s="48"/>
      <c r="L6" s="12">
        <v>3</v>
      </c>
      <c r="M6" s="15"/>
    </row>
    <row r="7" spans="1:13" ht="24.75" customHeight="1">
      <c r="A7" s="16"/>
      <c r="B7" s="17" t="s">
        <v>33</v>
      </c>
      <c r="C7" s="30">
        <f>COUNTIF(M4:M39,"&gt;79")-SUM(C5:D6)</f>
        <v>0</v>
      </c>
      <c r="D7" s="30"/>
      <c r="E7" s="46"/>
      <c r="F7" s="47"/>
      <c r="G7" s="47"/>
      <c r="H7" s="47"/>
      <c r="I7" s="48"/>
      <c r="L7" s="12">
        <v>4</v>
      </c>
      <c r="M7" s="15"/>
    </row>
    <row r="8" spans="1:13" ht="24.75" customHeight="1">
      <c r="A8" s="18" t="s">
        <v>34</v>
      </c>
      <c r="B8" s="17" t="s">
        <v>35</v>
      </c>
      <c r="C8" s="30">
        <f>COUNTIF(M4:M39,"&gt;69")-SUM(C5:D7)</f>
        <v>0</v>
      </c>
      <c r="D8" s="30"/>
      <c r="E8" s="46"/>
      <c r="F8" s="47"/>
      <c r="G8" s="47"/>
      <c r="H8" s="47"/>
      <c r="I8" s="48"/>
      <c r="L8" s="12">
        <v>5</v>
      </c>
      <c r="M8" s="15"/>
    </row>
    <row r="9" spans="1:13" ht="24.75" customHeight="1">
      <c r="A9" s="18" t="s">
        <v>36</v>
      </c>
      <c r="B9" s="17" t="s">
        <v>37</v>
      </c>
      <c r="C9" s="30">
        <f>COUNTIF(M4:M39,"&gt;59")-SUM(C5:D8)</f>
        <v>0</v>
      </c>
      <c r="D9" s="30"/>
      <c r="E9" s="46"/>
      <c r="F9" s="47"/>
      <c r="G9" s="47"/>
      <c r="H9" s="47"/>
      <c r="I9" s="48"/>
      <c r="L9" s="12">
        <v>6</v>
      </c>
      <c r="M9" s="15"/>
    </row>
    <row r="10" spans="1:13" ht="24.75" customHeight="1">
      <c r="A10" s="18" t="s">
        <v>38</v>
      </c>
      <c r="B10" s="17" t="s">
        <v>39</v>
      </c>
      <c r="C10" s="30">
        <f>COUNTIF(M4:M39,"&gt;49")-SUM(C5:D9)</f>
        <v>0</v>
      </c>
      <c r="D10" s="30"/>
      <c r="E10" s="46"/>
      <c r="F10" s="47"/>
      <c r="G10" s="47"/>
      <c r="H10" s="47"/>
      <c r="I10" s="48"/>
      <c r="L10" s="12">
        <v>7</v>
      </c>
      <c r="M10" s="15"/>
    </row>
    <row r="11" spans="1:13" ht="24.75" customHeight="1">
      <c r="A11" s="18" t="s">
        <v>40</v>
      </c>
      <c r="B11" s="17" t="s">
        <v>41</v>
      </c>
      <c r="C11" s="30">
        <f>COUNTIF(M4:M39,"&gt;39")-SUM(C5:D10)</f>
        <v>0</v>
      </c>
      <c r="D11" s="30"/>
      <c r="E11" s="46"/>
      <c r="F11" s="47"/>
      <c r="G11" s="47"/>
      <c r="H11" s="47"/>
      <c r="I11" s="48"/>
      <c r="L11" s="12">
        <v>8</v>
      </c>
      <c r="M11" s="15"/>
    </row>
    <row r="12" spans="1:13" ht="24.75" customHeight="1">
      <c r="A12" s="18" t="s">
        <v>42</v>
      </c>
      <c r="B12" s="17" t="s">
        <v>43</v>
      </c>
      <c r="C12" s="30">
        <f>COUNTIF(M4:M39,"&gt;29")-SUM(C5:D11)</f>
        <v>0</v>
      </c>
      <c r="D12" s="30"/>
      <c r="E12" s="46"/>
      <c r="F12" s="47"/>
      <c r="G12" s="47"/>
      <c r="H12" s="47"/>
      <c r="I12" s="48"/>
      <c r="L12" s="12">
        <v>9</v>
      </c>
      <c r="M12" s="15"/>
    </row>
    <row r="13" spans="1:13" ht="24.75" customHeight="1">
      <c r="A13" s="18" t="s">
        <v>44</v>
      </c>
      <c r="B13" s="17" t="s">
        <v>45</v>
      </c>
      <c r="C13" s="30">
        <f>COUNTIF(M4:M39,"&gt;19")-SUM(C5:D12)</f>
        <v>0</v>
      </c>
      <c r="D13" s="30"/>
      <c r="E13" s="46"/>
      <c r="F13" s="47"/>
      <c r="G13" s="47"/>
      <c r="H13" s="47"/>
      <c r="I13" s="48"/>
      <c r="L13" s="12">
        <v>10</v>
      </c>
      <c r="M13" s="15"/>
    </row>
    <row r="14" spans="1:13" ht="24.75" customHeight="1">
      <c r="A14" s="18" t="s">
        <v>46</v>
      </c>
      <c r="B14" s="17" t="s">
        <v>47</v>
      </c>
      <c r="C14" s="30">
        <f>COUNTIF(M4:M39,"&gt;9")-SUM(C5:D13)</f>
        <v>0</v>
      </c>
      <c r="D14" s="30"/>
      <c r="E14" s="46"/>
      <c r="F14" s="47"/>
      <c r="G14" s="47"/>
      <c r="H14" s="47"/>
      <c r="I14" s="48"/>
      <c r="L14" s="12">
        <v>11</v>
      </c>
      <c r="M14" s="15"/>
    </row>
    <row r="15" spans="1:13" ht="24.75" customHeight="1">
      <c r="A15" s="19" t="s">
        <v>48</v>
      </c>
      <c r="B15" s="17" t="s">
        <v>49</v>
      </c>
      <c r="C15" s="30">
        <f>COUNT(M4:M39)-SUM(C5:D14)</f>
        <v>0</v>
      </c>
      <c r="D15" s="30"/>
      <c r="E15" s="46"/>
      <c r="F15" s="47"/>
      <c r="G15" s="47"/>
      <c r="H15" s="47"/>
      <c r="I15" s="48"/>
      <c r="L15" s="12">
        <v>12</v>
      </c>
      <c r="M15" s="15"/>
    </row>
    <row r="16" spans="1:13" ht="24.75" customHeight="1">
      <c r="A16" s="16"/>
      <c r="B16" s="17" t="s">
        <v>50</v>
      </c>
      <c r="C16" s="30">
        <f>SUM(C5:D15)</f>
        <v>0</v>
      </c>
      <c r="D16" s="30"/>
      <c r="E16" s="46"/>
      <c r="F16" s="47"/>
      <c r="G16" s="47"/>
      <c r="H16" s="47"/>
      <c r="I16" s="48"/>
      <c r="L16" s="12">
        <v>13</v>
      </c>
      <c r="M16" s="15"/>
    </row>
    <row r="17" spans="1:13" ht="24.75" customHeight="1">
      <c r="A17" s="19"/>
      <c r="B17" s="17" t="s">
        <v>51</v>
      </c>
      <c r="C17" s="30">
        <f>SUM(M4:M39)</f>
        <v>0</v>
      </c>
      <c r="D17" s="30"/>
      <c r="E17" s="46"/>
      <c r="F17" s="47"/>
      <c r="G17" s="47"/>
      <c r="H17" s="47"/>
      <c r="I17" s="48"/>
      <c r="L17" s="12">
        <v>14</v>
      </c>
      <c r="M17" s="15"/>
    </row>
    <row r="18" spans="1:13" ht="24.75" customHeight="1" thickBot="1">
      <c r="A18" s="20"/>
      <c r="B18" s="21" t="s">
        <v>52</v>
      </c>
      <c r="C18" s="52" t="e">
        <f>C17/C16</f>
        <v>#DIV/0!</v>
      </c>
      <c r="D18" s="52"/>
      <c r="E18" s="49"/>
      <c r="F18" s="50"/>
      <c r="G18" s="50"/>
      <c r="H18" s="50"/>
      <c r="I18" s="51"/>
      <c r="L18" s="12">
        <v>15</v>
      </c>
      <c r="M18" s="15"/>
    </row>
    <row r="19" spans="1:13" ht="24.75" customHeight="1" thickTop="1">
      <c r="A19" s="22"/>
      <c r="B19" s="34"/>
      <c r="C19" s="35"/>
      <c r="D19" s="35"/>
      <c r="E19" s="35"/>
      <c r="F19" s="35"/>
      <c r="G19" s="35"/>
      <c r="H19" s="35"/>
      <c r="I19" s="36"/>
      <c r="L19" s="12">
        <v>16</v>
      </c>
      <c r="M19" s="15"/>
    </row>
    <row r="20" spans="1:13" ht="24.75" customHeight="1">
      <c r="A20" s="23" t="s">
        <v>53</v>
      </c>
      <c r="B20" s="37"/>
      <c r="C20" s="38"/>
      <c r="D20" s="38"/>
      <c r="E20" s="38"/>
      <c r="F20" s="38"/>
      <c r="G20" s="38"/>
      <c r="H20" s="38"/>
      <c r="I20" s="39"/>
      <c r="L20" s="12">
        <v>17</v>
      </c>
      <c r="M20" s="15"/>
    </row>
    <row r="21" spans="1:13" ht="24.75" customHeight="1">
      <c r="A21" s="23"/>
      <c r="B21" s="37"/>
      <c r="C21" s="38"/>
      <c r="D21" s="38"/>
      <c r="E21" s="38"/>
      <c r="F21" s="38"/>
      <c r="G21" s="38"/>
      <c r="H21" s="38"/>
      <c r="I21" s="39"/>
      <c r="L21" s="12">
        <v>18</v>
      </c>
      <c r="M21" s="15"/>
    </row>
    <row r="22" spans="1:13" ht="24.75" customHeight="1">
      <c r="A22" s="23" t="s">
        <v>54</v>
      </c>
      <c r="B22" s="37"/>
      <c r="C22" s="38"/>
      <c r="D22" s="38"/>
      <c r="E22" s="38"/>
      <c r="F22" s="38"/>
      <c r="G22" s="38"/>
      <c r="H22" s="38"/>
      <c r="I22" s="39"/>
      <c r="L22" s="12">
        <v>19</v>
      </c>
      <c r="M22" s="15"/>
    </row>
    <row r="23" spans="1:13" ht="24.75" customHeight="1">
      <c r="A23" s="23"/>
      <c r="B23" s="37"/>
      <c r="C23" s="38"/>
      <c r="D23" s="38"/>
      <c r="E23" s="38"/>
      <c r="F23" s="38"/>
      <c r="G23" s="38"/>
      <c r="H23" s="38"/>
      <c r="I23" s="39"/>
      <c r="L23" s="12">
        <v>20</v>
      </c>
      <c r="M23" s="15"/>
    </row>
    <row r="24" spans="1:13" ht="24.75" customHeight="1">
      <c r="A24" s="23" t="s">
        <v>42</v>
      </c>
      <c r="B24" s="37"/>
      <c r="C24" s="38"/>
      <c r="D24" s="38"/>
      <c r="E24" s="38"/>
      <c r="F24" s="38"/>
      <c r="G24" s="38"/>
      <c r="H24" s="38"/>
      <c r="I24" s="39"/>
      <c r="L24" s="12">
        <v>21</v>
      </c>
      <c r="M24" s="15"/>
    </row>
    <row r="25" spans="1:13" ht="24.75" customHeight="1">
      <c r="A25" s="23"/>
      <c r="B25" s="37"/>
      <c r="C25" s="38"/>
      <c r="D25" s="38"/>
      <c r="E25" s="38"/>
      <c r="F25" s="38"/>
      <c r="G25" s="38"/>
      <c r="H25" s="38"/>
      <c r="I25" s="39"/>
      <c r="L25" s="12">
        <v>22</v>
      </c>
      <c r="M25" s="15"/>
    </row>
    <row r="26" spans="1:13" ht="24.75" customHeight="1">
      <c r="A26" s="23" t="s">
        <v>55</v>
      </c>
      <c r="B26" s="37"/>
      <c r="C26" s="38"/>
      <c r="D26" s="38"/>
      <c r="E26" s="38"/>
      <c r="F26" s="38"/>
      <c r="G26" s="38"/>
      <c r="H26" s="38"/>
      <c r="I26" s="39"/>
      <c r="L26" s="12">
        <v>23</v>
      </c>
      <c r="M26" s="15"/>
    </row>
    <row r="27" spans="1:13" ht="24.75" customHeight="1">
      <c r="A27" s="23"/>
      <c r="B27" s="37"/>
      <c r="C27" s="38"/>
      <c r="D27" s="38"/>
      <c r="E27" s="38"/>
      <c r="F27" s="38"/>
      <c r="G27" s="38"/>
      <c r="H27" s="38"/>
      <c r="I27" s="39"/>
      <c r="L27" s="12">
        <v>24</v>
      </c>
      <c r="M27" s="15"/>
    </row>
    <row r="28" spans="1:13" ht="24.75" customHeight="1" thickBot="1">
      <c r="A28" s="24"/>
      <c r="B28" s="40"/>
      <c r="C28" s="41"/>
      <c r="D28" s="41"/>
      <c r="E28" s="41"/>
      <c r="F28" s="41"/>
      <c r="G28" s="41"/>
      <c r="H28" s="41"/>
      <c r="I28" s="42"/>
      <c r="L28" s="12">
        <v>25</v>
      </c>
      <c r="M28" s="15"/>
    </row>
    <row r="29" spans="12:13" ht="24.75" customHeight="1">
      <c r="L29" s="12">
        <v>26</v>
      </c>
      <c r="M29" s="15"/>
    </row>
    <row r="30" spans="12:13" ht="24.75" customHeight="1">
      <c r="L30" s="12">
        <v>27</v>
      </c>
      <c r="M30" s="15"/>
    </row>
    <row r="31" spans="12:13" ht="24.75" customHeight="1">
      <c r="L31" s="12">
        <v>28</v>
      </c>
      <c r="M31" s="15"/>
    </row>
    <row r="32" spans="12:13" ht="24.75" customHeight="1">
      <c r="L32" s="12">
        <v>29</v>
      </c>
      <c r="M32" s="15"/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A1:I1"/>
    <mergeCell ref="C4:D4"/>
    <mergeCell ref="C5:D5"/>
    <mergeCell ref="C6:D6"/>
    <mergeCell ref="B2:C2"/>
    <mergeCell ref="B19:I28"/>
    <mergeCell ref="E4:I18"/>
    <mergeCell ref="C13:D13"/>
    <mergeCell ref="C8:D8"/>
    <mergeCell ref="C9:D9"/>
    <mergeCell ref="E2:F2"/>
    <mergeCell ref="C12:D12"/>
    <mergeCell ref="H3:I3"/>
    <mergeCell ref="C18:D18"/>
    <mergeCell ref="C14:D14"/>
    <mergeCell ref="C16:D16"/>
    <mergeCell ref="C11:D11"/>
    <mergeCell ref="C17:D17"/>
    <mergeCell ref="C7:D7"/>
    <mergeCell ref="C15:D15"/>
    <mergeCell ref="C10:D10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2008-11-04T00:13:45Z</cp:lastPrinted>
  <dcterms:created xsi:type="dcterms:W3CDTF">2007-04-23T09:43:43Z</dcterms:created>
  <dcterms:modified xsi:type="dcterms:W3CDTF">2017-10-20T00:21:56Z</dcterms:modified>
  <cp:category/>
  <cp:version/>
  <cp:contentType/>
  <cp:contentStatus/>
</cp:coreProperties>
</file>